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scellanious\"/>
    </mc:Choice>
  </mc:AlternateContent>
  <xr:revisionPtr revIDLastSave="0" documentId="8_{D3222E64-709A-40D3-B8F4-C321F246601E}" xr6:coauthVersionLast="43" xr6:coauthVersionMax="43" xr10:uidLastSave="{00000000-0000-0000-0000-000000000000}"/>
  <bookViews>
    <workbookView xWindow="28680" yWindow="-120" windowWidth="29040" windowHeight="15840" xr2:uid="{4FE34BEA-62E8-4AA9-B3D8-2D2539CE292C}"/>
  </bookViews>
  <sheets>
    <sheet name="PGE - TTF 001" sheetId="1" r:id="rId1"/>
  </sheets>
  <definedNames>
    <definedName name="g">#REF!</definedName>
    <definedName name="H">#REF!</definedName>
    <definedName name="HContractor" localSheetId="0">#REF!</definedName>
    <definedName name="HContractor">#REF!</definedName>
    <definedName name="HCounty" localSheetId="0">#REF!</definedName>
    <definedName name="HCounty">#REF!</definedName>
    <definedName name="HDescription" localSheetId="0">#REF!</definedName>
    <definedName name="HDescription">#REF!</definedName>
    <definedName name="HDistrict" localSheetId="0">#REF!</definedName>
    <definedName name="HDistrict">#REF!</definedName>
    <definedName name="HEndStation" localSheetId="0">#REF!</definedName>
    <definedName name="HEndStation">#REF!</definedName>
    <definedName name="HEquation" localSheetId="0">#REF!</definedName>
    <definedName name="HEquation">#REF!</definedName>
    <definedName name="HEquipmentSettings" localSheetId="0">#REF!</definedName>
    <definedName name="HEquipmentSettings">#REF!</definedName>
    <definedName name="HHighway" localSheetId="0">#REF!</definedName>
    <definedName name="HHighway">#REF!</definedName>
    <definedName name="HID" localSheetId="0">#REF!</definedName>
    <definedName name="HID">#REF!</definedName>
    <definedName name="HIRI" localSheetId="0">#REF!</definedName>
    <definedName name="HIRI">#REF!</definedName>
    <definedName name="HLetDate" localSheetId="0">#REF!</definedName>
    <definedName name="HLetDate">#REF!</definedName>
    <definedName name="HMakeModel" localSheetId="0">#REF!</definedName>
    <definedName name="HMakeModel">#REF!</definedName>
    <definedName name="HOperator" localSheetId="0">#REF!</definedName>
    <definedName name="HOperator">#REF!</definedName>
    <definedName name="HPaveEndDate" localSheetId="0">#REF!</definedName>
    <definedName name="HPaveEndDate">#REF!</definedName>
    <definedName name="HPaveStartDate" localSheetId="0">#REF!</definedName>
    <definedName name="HPaveStartDate">#REF!</definedName>
    <definedName name="HProfileEndDate" localSheetId="0">#REF!</definedName>
    <definedName name="HProfileEndDate">#REF!</definedName>
    <definedName name="HProfileStartDate" localSheetId="0">#REF!</definedName>
    <definedName name="HProfileStartDate">#REF!</definedName>
    <definedName name="HSerialNo" localSheetId="0">#REF!</definedName>
    <definedName name="HSerialNo">#REF!</definedName>
    <definedName name="HStartStation" localSheetId="0">#REF!</definedName>
    <definedName name="HStartStation">#REF!</definedName>
    <definedName name="Max">#REF!</definedName>
    <definedName name="Message" localSheetId="0">#REF!</definedName>
    <definedName name="Message">#REF!</definedName>
    <definedName name="_xlnm.Print_Area" localSheetId="0">'PGE - TTF 001'!$B$1:$M$50</definedName>
    <definedName name="rwhw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D36" i="1" s="1"/>
  <c r="D39" i="1" l="1"/>
  <c r="C47" i="1"/>
  <c r="D37" i="1"/>
  <c r="E44" i="1" l="1"/>
  <c r="H27" i="1"/>
  <c r="F26" i="1"/>
  <c r="F28" i="1" s="1"/>
  <c r="E26" i="1"/>
  <c r="E28" i="1" s="1"/>
  <c r="D26" i="1"/>
  <c r="D28" i="1" s="1"/>
  <c r="C26" i="1"/>
  <c r="C28" i="1" s="1"/>
  <c r="H23" i="1"/>
  <c r="H22" i="1"/>
  <c r="H21" i="1"/>
  <c r="H20" i="1"/>
  <c r="H19" i="1"/>
  <c r="H18" i="1"/>
  <c r="H17" i="1"/>
  <c r="H16" i="1"/>
  <c r="H15" i="1"/>
  <c r="H14" i="1"/>
  <c r="I14" i="1" s="1"/>
  <c r="H28" i="1" l="1"/>
  <c r="K27" i="1" s="1"/>
  <c r="I18" i="1"/>
  <c r="I19" i="1"/>
  <c r="I21" i="1"/>
  <c r="J21" i="1" s="1"/>
  <c r="K21" i="1" s="1"/>
  <c r="D38" i="1"/>
  <c r="J14" i="1"/>
  <c r="K14" i="1" s="1"/>
  <c r="I23" i="1"/>
  <c r="I16" i="1"/>
  <c r="I17" i="1"/>
  <c r="D40" i="1"/>
  <c r="I22" i="1"/>
  <c r="J22" i="1" s="1"/>
  <c r="K22" i="1" s="1"/>
  <c r="H26" i="1"/>
  <c r="K26" i="1" s="1"/>
  <c r="I15" i="1"/>
  <c r="J15" i="1" s="1"/>
  <c r="K15" i="1" s="1"/>
  <c r="D42" i="1"/>
  <c r="D41" i="1"/>
  <c r="I20" i="1"/>
  <c r="E37" i="1" l="1"/>
  <c r="F37" i="1" s="1"/>
  <c r="H37" i="1" s="1"/>
  <c r="E38" i="1"/>
  <c r="E39" i="1"/>
  <c r="F39" i="1" s="1"/>
  <c r="H39" i="1" s="1"/>
  <c r="E40" i="1"/>
  <c r="F40" i="1" s="1"/>
  <c r="H40" i="1" s="1"/>
  <c r="E41" i="1"/>
  <c r="E36" i="1"/>
  <c r="F36" i="1" s="1"/>
  <c r="H36" i="1" s="1"/>
  <c r="I36" i="1" s="1"/>
  <c r="J17" i="1"/>
  <c r="K17" i="1" s="1"/>
  <c r="J18" i="1"/>
  <c r="K18" i="1" s="1"/>
  <c r="J19" i="1"/>
  <c r="K19" i="1" s="1"/>
  <c r="J16" i="1"/>
  <c r="K16" i="1" s="1"/>
  <c r="J20" i="1"/>
  <c r="K20" i="1" s="1"/>
  <c r="J23" i="1"/>
  <c r="K23" i="1" s="1"/>
  <c r="F38" i="1"/>
  <c r="H38" i="1" s="1"/>
  <c r="F41" i="1"/>
  <c r="H41" i="1" s="1"/>
  <c r="D43" i="1"/>
  <c r="I37" i="1" l="1"/>
  <c r="J37" i="1" s="1"/>
  <c r="K37" i="1" s="1"/>
  <c r="J36" i="1"/>
  <c r="K36" i="1" s="1"/>
  <c r="I38" i="1" l="1"/>
  <c r="J38" i="1" s="1"/>
  <c r="K38" i="1" s="1"/>
  <c r="I39" i="1" l="1"/>
  <c r="J39" i="1" s="1"/>
  <c r="K39" i="1" s="1"/>
  <c r="I40" i="1" l="1"/>
  <c r="J40" i="1" s="1"/>
  <c r="K40" i="1" s="1"/>
  <c r="I41" i="1" l="1"/>
  <c r="J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greed</author>
  </authors>
  <commentList>
    <comment ref="L36" authorId="0" shapeId="0" xr:uid="{57B28F7A-0D7A-4581-86DF-2215F49EF738}">
      <text>
        <r>
          <rPr>
            <b/>
            <sz val="9"/>
            <color indexed="81"/>
            <rFont val="Tahoma"/>
            <family val="2"/>
          </rPr>
          <t>When testing Crushed Concrete w Crushed RAP Material:
85 +/- 15 (70-100)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6" authorId="0" shapeId="0" xr:uid="{9233783F-E0B4-4E01-9EEB-DD172A1EA03D}">
      <text>
        <r>
          <rPr>
            <b/>
            <sz val="9"/>
            <color indexed="81"/>
            <rFont val="Tahoma"/>
            <family val="2"/>
          </rPr>
          <t>When testing Crushed Concrete w Crushed RAP Material:
85 +/- 15 (70-100)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<sst xmlns="http://schemas.openxmlformats.org/spreadsheetml/2006/main" count="116" uniqueCount="88">
  <si>
    <t xml:space="preserve"> TOLLWAY TESTING FORM (TTF) 001</t>
  </si>
  <si>
    <t>GRADATION WORKSHEET FOR POROUS GRANULAR EMBANKMENT</t>
  </si>
  <si>
    <t>PROD. # &amp; NAME</t>
  </si>
  <si>
    <t>SAMPLE</t>
  </si>
  <si>
    <t>LAB</t>
  </si>
  <si>
    <t>CONTRACT #</t>
  </si>
  <si>
    <t>LOCATION</t>
  </si>
  <si>
    <t>DATE SAMPLED</t>
  </si>
  <si>
    <t>DATE TESTED</t>
  </si>
  <si>
    <t>MATL. CODE</t>
  </si>
  <si>
    <t>SEQ.#</t>
  </si>
  <si>
    <t>GRADATION GRIDSHEET OF COARSE MATERIAL (+3/8")</t>
  </si>
  <si>
    <t>RET. WT.</t>
  </si>
  <si>
    <t>COMBINE</t>
  </si>
  <si>
    <t>SIEVE</t>
  </si>
  <si>
    <t>LBS OR KG</t>
  </si>
  <si>
    <t>TOT. RET.</t>
  </si>
  <si>
    <t>ACCUM.</t>
  </si>
  <si>
    <t>% PASS</t>
  </si>
  <si>
    <t>GRADATION</t>
  </si>
  <si>
    <t>RESULTS</t>
  </si>
  <si>
    <t>SIZE</t>
  </si>
  <si>
    <t>R-1</t>
  </si>
  <si>
    <t>R-2</t>
  </si>
  <si>
    <t>R-3</t>
  </si>
  <si>
    <t>R-4</t>
  </si>
  <si>
    <r>
      <t xml:space="preserve">WEIGHT
</t>
    </r>
    <r>
      <rPr>
        <sz val="8"/>
        <rFont val="Arial"/>
        <family val="2"/>
      </rPr>
      <t>(R1+R2+R3+R4)</t>
    </r>
  </si>
  <si>
    <r>
      <t xml:space="preserve">ST. RET.
</t>
    </r>
    <r>
      <rPr>
        <sz val="8"/>
        <rFont val="Arial"/>
        <family val="2"/>
      </rPr>
      <t>S</t>
    </r>
  </si>
  <si>
    <r>
      <t xml:space="preserve">% RET.
</t>
    </r>
    <r>
      <rPr>
        <sz val="8"/>
        <rFont val="Arial"/>
        <family val="2"/>
      </rPr>
      <t>T=(S/C/100)</t>
    </r>
  </si>
  <si>
    <t>(T-100)</t>
  </si>
  <si>
    <t>RANGE</t>
  </si>
  <si>
    <t>8"</t>
  </si>
  <si>
    <t>=</t>
  </si>
  <si>
    <t>6"</t>
  </si>
  <si>
    <t>5"</t>
  </si>
  <si>
    <t>4"</t>
  </si>
  <si>
    <t>3"</t>
  </si>
  <si>
    <t>2 1/2"</t>
  </si>
  <si>
    <t>2"</t>
  </si>
  <si>
    <t>1.5"</t>
  </si>
  <si>
    <t>1"</t>
  </si>
  <si>
    <t>3/8"</t>
  </si>
  <si>
    <t>AGG. WT.</t>
  </si>
  <si>
    <t>A</t>
  </si>
  <si>
    <t>R 3/8"</t>
  </si>
  <si>
    <t>D</t>
  </si>
  <si>
    <t>PAN WT./ -3/8</t>
  </si>
  <si>
    <t>B</t>
  </si>
  <si>
    <t>P 3/8"</t>
  </si>
  <si>
    <t>E</t>
  </si>
  <si>
    <t>TOT. WT.</t>
  </si>
  <si>
    <t>C</t>
  </si>
  <si>
    <t>GRADATION GRIDSHEET OF FINE MATERIAL (-3/8")</t>
  </si>
  <si>
    <t>% RET.</t>
  </si>
  <si>
    <t>ACC</t>
  </si>
  <si>
    <t>GRAMS</t>
  </si>
  <si>
    <t>% RET. WT.</t>
  </si>
  <si>
    <t>WT. (X)</t>
  </si>
  <si>
    <t>%RET.</t>
  </si>
  <si>
    <t xml:space="preserve">
U</t>
  </si>
  <si>
    <r>
      <t xml:space="preserve">WT.
</t>
    </r>
    <r>
      <rPr>
        <sz val="8"/>
        <rFont val="Arial"/>
        <family val="2"/>
      </rPr>
      <t>V=(U/F)</t>
    </r>
  </si>
  <si>
    <r>
      <t>#3/8"
(</t>
    </r>
    <r>
      <rPr>
        <sz val="8"/>
        <rFont val="Arial"/>
        <family val="2"/>
      </rPr>
      <t>E)</t>
    </r>
  </si>
  <si>
    <r>
      <t xml:space="preserve">% PASS 3/8"
</t>
    </r>
    <r>
      <rPr>
        <sz val="8"/>
        <rFont val="Arial"/>
        <family val="2"/>
      </rPr>
      <t>W=(V*E)</t>
    </r>
  </si>
  <si>
    <r>
      <t xml:space="preserve">COMB. WT.
</t>
    </r>
    <r>
      <rPr>
        <sz val="8"/>
        <rFont val="Arial"/>
        <family val="2"/>
      </rPr>
      <t>X=(W*C/100)</t>
    </r>
  </si>
  <si>
    <r>
      <t xml:space="preserve">(RET. WT. + A)
</t>
    </r>
    <r>
      <rPr>
        <sz val="8"/>
        <rFont val="Arial"/>
        <family val="2"/>
      </rPr>
      <t>Y</t>
    </r>
  </si>
  <si>
    <r>
      <t xml:space="preserve">WT.
</t>
    </r>
    <r>
      <rPr>
        <sz val="8"/>
        <rFont val="Arial"/>
        <family val="2"/>
      </rPr>
      <t>Z=</t>
    </r>
    <r>
      <rPr>
        <sz val="10"/>
        <rFont val="Arial"/>
        <family val="2"/>
      </rPr>
      <t>(</t>
    </r>
    <r>
      <rPr>
        <sz val="8"/>
        <rFont val="Arial"/>
        <family val="2"/>
      </rPr>
      <t>Y/C*100)</t>
    </r>
  </si>
  <si>
    <r>
      <t xml:space="preserve">
</t>
    </r>
    <r>
      <rPr>
        <sz val="8"/>
        <rFont val="Arial"/>
        <family val="2"/>
      </rPr>
      <t>(Z-100)</t>
    </r>
  </si>
  <si>
    <t>#4</t>
  </si>
  <si>
    <t>#8</t>
  </si>
  <si>
    <t>#16</t>
  </si>
  <si>
    <t>#30</t>
  </si>
  <si>
    <t>#200</t>
  </si>
  <si>
    <t>PAN</t>
  </si>
  <si>
    <t>DIFF.(-200)</t>
  </si>
  <si>
    <t>TOTAL % RET</t>
  </si>
  <si>
    <t>DRY WT.</t>
  </si>
  <si>
    <t>F</t>
  </si>
  <si>
    <t>REMARKS:</t>
  </si>
  <si>
    <t>WASH WT.</t>
  </si>
  <si>
    <t>G</t>
  </si>
  <si>
    <t>H</t>
  </si>
  <si>
    <t>TESTED BY:</t>
  </si>
  <si>
    <t>REV 05/01/2019</t>
  </si>
  <si>
    <t>INSP. TYPE</t>
  </si>
  <si>
    <t>QC</t>
  </si>
  <si>
    <t>QA</t>
  </si>
  <si>
    <t>IA</t>
  </si>
  <si>
    <t>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</si>
</sst>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2" borderId="1" xfId="0" quotePrefix="1" applyFill="1" applyBorder="1" applyProtection="1">
      <protection locked="0"/>
    </xf>
    <xf numFmtId="0" fontId="0" fillId="2" borderId="2" xfId="0" quotePrefix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quotePrefix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6" fontId="0" fillId="2" borderId="6" xfId="0" quotePrefix="1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6" xfId="0" applyNumberFormat="1" applyBorder="1" applyAlignment="1" applyProtection="1">
      <alignment horizontal="center"/>
    </xf>
    <xf numFmtId="1" fontId="0" fillId="0" borderId="6" xfId="0" applyNumberFormat="1" applyBorder="1" applyAlignment="1" applyProtection="1">
      <alignment horizontal="center"/>
    </xf>
    <xf numFmtId="165" fontId="0" fillId="0" borderId="6" xfId="1" applyNumberFormat="1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4" fontId="0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4" fontId="0" fillId="2" borderId="2" xfId="0" quotePrefix="1" applyNumberFormat="1" applyFont="1" applyFill="1" applyBorder="1" applyAlignment="1" applyProtection="1">
      <alignment horizontal="center"/>
      <protection locked="0"/>
    </xf>
    <xf numFmtId="14" fontId="1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top" wrapText="1"/>
    </xf>
    <xf numFmtId="0" fontId="0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 vertical="top"/>
    </xf>
    <xf numFmtId="0" fontId="0" fillId="0" borderId="0" xfId="0" applyAlignment="1" applyProtection="1">
      <alignment horizontal="center" shrinkToFit="1"/>
    </xf>
    <xf numFmtId="0" fontId="0" fillId="4" borderId="6" xfId="0" applyFill="1" applyBorder="1" applyAlignment="1" applyProtection="1">
      <alignment horizontal="center"/>
    </xf>
    <xf numFmtId="0" fontId="4" fillId="3" borderId="0" xfId="0" applyFont="1" applyFill="1" applyProtection="1"/>
    <xf numFmtId="0" fontId="5" fillId="0" borderId="0" xfId="0" applyFont="1" applyAlignment="1" applyProtection="1">
      <alignment horizontal="left"/>
    </xf>
    <xf numFmtId="0" fontId="1" fillId="0" borderId="6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wrapText="1"/>
    </xf>
    <xf numFmtId="164" fontId="0" fillId="4" borderId="6" xfId="0" applyNumberForma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CA790-D1B6-4CFA-AF8E-903BF4C0FECF}">
  <sheetPr>
    <pageSetUpPr fitToPage="1"/>
  </sheetPr>
  <dimension ref="A1:AA50"/>
  <sheetViews>
    <sheetView showGridLines="0" tabSelected="1" zoomScale="70" zoomScaleNormal="70" workbookViewId="0">
      <selection activeCell="R16" sqref="R16"/>
    </sheetView>
  </sheetViews>
  <sheetFormatPr defaultRowHeight="13.2" x14ac:dyDescent="0.25"/>
  <cols>
    <col min="1" max="1" width="8.88671875" style="1"/>
    <col min="2" max="2" width="11" style="12" customWidth="1"/>
    <col min="3" max="6" width="15.6640625" style="12" customWidth="1"/>
    <col min="7" max="7" width="2" style="12" customWidth="1"/>
    <col min="8" max="13" width="15.6640625" style="12" customWidth="1"/>
    <col min="14" max="16384" width="8.88671875" style="1"/>
  </cols>
  <sheetData>
    <row r="1" spans="1:27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</row>
    <row r="2" spans="1:27" ht="15.6" x14ac:dyDescent="0.3">
      <c r="A2" s="28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2" t="s">
        <v>82</v>
      </c>
      <c r="M2" s="32"/>
      <c r="N2" s="28"/>
    </row>
    <row r="3" spans="1:27" ht="15.6" x14ac:dyDescent="0.3">
      <c r="A3" s="28"/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28"/>
    </row>
    <row r="4" spans="1:27" x14ac:dyDescent="0.2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8"/>
    </row>
    <row r="5" spans="1:27" ht="15" customHeight="1" x14ac:dyDescent="0.25">
      <c r="A5" s="28"/>
      <c r="B5" s="29"/>
      <c r="C5" s="29" t="s">
        <v>2</v>
      </c>
      <c r="D5" s="21"/>
      <c r="E5" s="22"/>
      <c r="F5" s="22"/>
      <c r="G5" s="29"/>
      <c r="H5" s="29"/>
      <c r="I5" s="34" t="s">
        <v>3</v>
      </c>
      <c r="J5" s="21"/>
      <c r="K5" s="22"/>
      <c r="L5" s="34" t="s">
        <v>4</v>
      </c>
      <c r="M5" s="2"/>
      <c r="N5" s="28"/>
      <c r="AA5" s="13" t="s">
        <v>84</v>
      </c>
    </row>
    <row r="6" spans="1:27" ht="15" customHeight="1" x14ac:dyDescent="0.25">
      <c r="A6" s="28"/>
      <c r="B6" s="29"/>
      <c r="C6" s="34" t="s">
        <v>5</v>
      </c>
      <c r="D6" s="23"/>
      <c r="E6" s="24"/>
      <c r="F6" s="24"/>
      <c r="G6" s="29"/>
      <c r="H6" s="29"/>
      <c r="I6" s="34" t="s">
        <v>6</v>
      </c>
      <c r="J6" s="21"/>
      <c r="K6" s="22"/>
      <c r="L6" s="35" t="s">
        <v>83</v>
      </c>
      <c r="M6" s="2"/>
      <c r="N6" s="28"/>
      <c r="AA6" s="13" t="s">
        <v>85</v>
      </c>
    </row>
    <row r="7" spans="1:27" ht="15" customHeight="1" x14ac:dyDescent="0.25">
      <c r="A7" s="28"/>
      <c r="B7" s="29"/>
      <c r="C7" s="29" t="s">
        <v>7</v>
      </c>
      <c r="D7" s="19"/>
      <c r="E7" s="29" t="s">
        <v>8</v>
      </c>
      <c r="F7" s="19"/>
      <c r="G7" s="29"/>
      <c r="H7" s="29"/>
      <c r="I7" s="29" t="s">
        <v>9</v>
      </c>
      <c r="J7" s="25"/>
      <c r="K7" s="26"/>
      <c r="L7" s="29" t="s">
        <v>10</v>
      </c>
      <c r="M7" s="3"/>
      <c r="N7" s="28"/>
      <c r="AA7" s="13" t="s">
        <v>86</v>
      </c>
    </row>
    <row r="8" spans="1:27" x14ac:dyDescent="0.2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8"/>
      <c r="AA8" s="13" t="s">
        <v>87</v>
      </c>
    </row>
    <row r="9" spans="1:27" x14ac:dyDescent="0.25">
      <c r="A9" s="28"/>
      <c r="B9" s="29"/>
      <c r="C9" s="29"/>
      <c r="D9" s="29"/>
      <c r="E9" s="29"/>
      <c r="F9" s="29"/>
      <c r="G9" s="29" t="s">
        <v>11</v>
      </c>
      <c r="H9" s="29"/>
      <c r="I9" s="29"/>
      <c r="J9" s="29"/>
      <c r="K9" s="29"/>
      <c r="L9" s="29"/>
      <c r="M9" s="29"/>
      <c r="N9" s="28"/>
    </row>
    <row r="10" spans="1:27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8"/>
    </row>
    <row r="11" spans="1:27" x14ac:dyDescent="0.25">
      <c r="A11" s="28"/>
      <c r="B11" s="36"/>
      <c r="C11" s="36" t="s">
        <v>12</v>
      </c>
      <c r="D11" s="36" t="s">
        <v>12</v>
      </c>
      <c r="E11" s="36" t="s">
        <v>12</v>
      </c>
      <c r="F11" s="36" t="s">
        <v>12</v>
      </c>
      <c r="G11" s="36"/>
      <c r="H11" s="36" t="s">
        <v>13</v>
      </c>
      <c r="I11" s="36"/>
      <c r="J11" s="36"/>
      <c r="K11" s="36"/>
      <c r="L11" s="37"/>
      <c r="M11" s="38"/>
      <c r="N11" s="28"/>
    </row>
    <row r="12" spans="1:27" x14ac:dyDescent="0.25">
      <c r="A12" s="28"/>
      <c r="B12" s="39" t="s">
        <v>14</v>
      </c>
      <c r="C12" s="39" t="s">
        <v>15</v>
      </c>
      <c r="D12" s="39" t="s">
        <v>15</v>
      </c>
      <c r="E12" s="39" t="s">
        <v>15</v>
      </c>
      <c r="F12" s="39" t="s">
        <v>15</v>
      </c>
      <c r="G12" s="39"/>
      <c r="H12" s="40" t="s">
        <v>16</v>
      </c>
      <c r="I12" s="39" t="s">
        <v>17</v>
      </c>
      <c r="J12" s="39" t="s">
        <v>17</v>
      </c>
      <c r="K12" s="39" t="s">
        <v>18</v>
      </c>
      <c r="L12" s="41" t="s">
        <v>19</v>
      </c>
      <c r="M12" s="39" t="s">
        <v>20</v>
      </c>
      <c r="N12" s="28"/>
    </row>
    <row r="13" spans="1:27" ht="24" x14ac:dyDescent="0.25">
      <c r="A13" s="28"/>
      <c r="B13" s="39" t="s">
        <v>21</v>
      </c>
      <c r="C13" s="42" t="s">
        <v>22</v>
      </c>
      <c r="D13" s="42" t="s">
        <v>23</v>
      </c>
      <c r="E13" s="42" t="s">
        <v>24</v>
      </c>
      <c r="F13" s="42" t="s">
        <v>25</v>
      </c>
      <c r="G13" s="43"/>
      <c r="H13" s="44" t="s">
        <v>26</v>
      </c>
      <c r="I13" s="45" t="s">
        <v>27</v>
      </c>
      <c r="J13" s="46" t="s">
        <v>28</v>
      </c>
      <c r="K13" s="47" t="s">
        <v>29</v>
      </c>
      <c r="L13" s="48" t="s">
        <v>30</v>
      </c>
      <c r="M13" s="43"/>
      <c r="N13" s="28"/>
    </row>
    <row r="14" spans="1:27" ht="15" customHeight="1" x14ac:dyDescent="0.25">
      <c r="A14" s="28"/>
      <c r="B14" s="18" t="s">
        <v>31</v>
      </c>
      <c r="C14" s="4"/>
      <c r="D14" s="4"/>
      <c r="E14" s="4"/>
      <c r="F14" s="4"/>
      <c r="G14" s="18" t="s">
        <v>32</v>
      </c>
      <c r="H14" s="15" t="str">
        <f>IF($C$23="","",SUM(C14:F14))</f>
        <v/>
      </c>
      <c r="I14" s="15" t="str">
        <f>IF(H14="","",H14)</f>
        <v/>
      </c>
      <c r="J14" s="15" t="str">
        <f t="shared" ref="J14:J23" si="0">IF(I14="","",I14/H$28*100)</f>
        <v/>
      </c>
      <c r="K14" s="16" t="str">
        <f t="shared" ref="K14:K21" si="1">IF(J14="","",100-J14)</f>
        <v/>
      </c>
      <c r="L14" s="5"/>
      <c r="M14" s="6"/>
      <c r="N14" s="28"/>
    </row>
    <row r="15" spans="1:27" ht="15" customHeight="1" x14ac:dyDescent="0.25">
      <c r="A15" s="28"/>
      <c r="B15" s="18" t="s">
        <v>33</v>
      </c>
      <c r="C15" s="4"/>
      <c r="D15" s="4"/>
      <c r="E15" s="4"/>
      <c r="F15" s="4"/>
      <c r="G15" s="18"/>
      <c r="H15" s="15" t="str">
        <f>IF($C$23="","",SUM(C15:F15))</f>
        <v/>
      </c>
      <c r="I15" s="15" t="str">
        <f>IF(H15="","",SUM(H$14:H15))</f>
        <v/>
      </c>
      <c r="J15" s="15" t="str">
        <f t="shared" si="0"/>
        <v/>
      </c>
      <c r="K15" s="16" t="str">
        <f t="shared" si="1"/>
        <v/>
      </c>
      <c r="L15" s="5"/>
      <c r="M15" s="6"/>
      <c r="N15" s="28"/>
    </row>
    <row r="16" spans="1:27" ht="15" customHeight="1" x14ac:dyDescent="0.25">
      <c r="A16" s="28"/>
      <c r="B16" s="18" t="s">
        <v>34</v>
      </c>
      <c r="C16" s="4"/>
      <c r="D16" s="4"/>
      <c r="E16" s="4"/>
      <c r="F16" s="4"/>
      <c r="G16" s="18"/>
      <c r="H16" s="15" t="str">
        <f>IF($C$23="","",SUM(C16:F16))</f>
        <v/>
      </c>
      <c r="I16" s="15" t="str">
        <f>IF(H16="","",SUM(H$14:H16))</f>
        <v/>
      </c>
      <c r="J16" s="15" t="str">
        <f t="shared" si="0"/>
        <v/>
      </c>
      <c r="K16" s="16" t="str">
        <f t="shared" si="1"/>
        <v/>
      </c>
      <c r="L16" s="5"/>
      <c r="M16" s="6"/>
      <c r="N16" s="28"/>
    </row>
    <row r="17" spans="1:14" ht="15" customHeight="1" x14ac:dyDescent="0.25">
      <c r="A17" s="28"/>
      <c r="B17" s="18" t="s">
        <v>35</v>
      </c>
      <c r="C17" s="4"/>
      <c r="D17" s="4"/>
      <c r="E17" s="4"/>
      <c r="F17" s="4"/>
      <c r="G17" s="18" t="s">
        <v>32</v>
      </c>
      <c r="H17" s="15" t="str">
        <f>IF($C$23="","",SUM(C17:F17))</f>
        <v/>
      </c>
      <c r="I17" s="15" t="str">
        <f>IF(H17="","",SUM(H$14:H17))</f>
        <v/>
      </c>
      <c r="J17" s="15" t="str">
        <f t="shared" si="0"/>
        <v/>
      </c>
      <c r="K17" s="16" t="str">
        <f t="shared" si="1"/>
        <v/>
      </c>
      <c r="L17" s="5"/>
      <c r="M17" s="6"/>
      <c r="N17" s="28"/>
    </row>
    <row r="18" spans="1:14" ht="15" customHeight="1" x14ac:dyDescent="0.25">
      <c r="A18" s="28"/>
      <c r="B18" s="18" t="s">
        <v>36</v>
      </c>
      <c r="C18" s="4"/>
      <c r="D18" s="4"/>
      <c r="E18" s="4"/>
      <c r="F18" s="4"/>
      <c r="G18" s="18" t="s">
        <v>32</v>
      </c>
      <c r="H18" s="15" t="str">
        <f t="shared" ref="H18:H23" si="2">IF($C$23="","",SUM(C18:F18))</f>
        <v/>
      </c>
      <c r="I18" s="15" t="str">
        <f>IF(H18="","",SUM(H$14:H18))</f>
        <v/>
      </c>
      <c r="J18" s="15" t="str">
        <f>IF(I18="","",I18/H$28*100)</f>
        <v/>
      </c>
      <c r="K18" s="16" t="str">
        <f>IF(J18="","",100-J18)</f>
        <v/>
      </c>
      <c r="L18" s="6"/>
      <c r="M18" s="6"/>
      <c r="N18" s="28"/>
    </row>
    <row r="19" spans="1:14" ht="15" customHeight="1" x14ac:dyDescent="0.25">
      <c r="A19" s="28"/>
      <c r="B19" s="18" t="s">
        <v>37</v>
      </c>
      <c r="C19" s="4"/>
      <c r="D19" s="4"/>
      <c r="E19" s="4"/>
      <c r="F19" s="4"/>
      <c r="G19" s="18" t="s">
        <v>32</v>
      </c>
      <c r="H19" s="15" t="str">
        <f t="shared" si="2"/>
        <v/>
      </c>
      <c r="I19" s="15" t="str">
        <f>IF(H19="","",SUM(H$14:H19))</f>
        <v/>
      </c>
      <c r="J19" s="15" t="str">
        <f t="shared" si="0"/>
        <v/>
      </c>
      <c r="K19" s="16" t="str">
        <f t="shared" si="1"/>
        <v/>
      </c>
      <c r="L19" s="6"/>
      <c r="M19" s="6"/>
      <c r="N19" s="28"/>
    </row>
    <row r="20" spans="1:14" ht="15" customHeight="1" x14ac:dyDescent="0.25">
      <c r="A20" s="28"/>
      <c r="B20" s="18" t="s">
        <v>38</v>
      </c>
      <c r="C20" s="4"/>
      <c r="D20" s="4"/>
      <c r="E20" s="4"/>
      <c r="F20" s="4"/>
      <c r="G20" s="18" t="s">
        <v>32</v>
      </c>
      <c r="H20" s="15" t="str">
        <f t="shared" si="2"/>
        <v/>
      </c>
      <c r="I20" s="15" t="str">
        <f>IF(H20="","",SUM(H$14:H20))</f>
        <v/>
      </c>
      <c r="J20" s="15" t="str">
        <f t="shared" si="0"/>
        <v/>
      </c>
      <c r="K20" s="16" t="str">
        <f t="shared" si="1"/>
        <v/>
      </c>
      <c r="L20" s="5"/>
      <c r="M20" s="6"/>
      <c r="N20" s="51"/>
    </row>
    <row r="21" spans="1:14" ht="15" customHeight="1" x14ac:dyDescent="0.25">
      <c r="A21" s="28"/>
      <c r="B21" s="18" t="s">
        <v>39</v>
      </c>
      <c r="C21" s="4"/>
      <c r="D21" s="4"/>
      <c r="E21" s="4"/>
      <c r="F21" s="4"/>
      <c r="G21" s="18" t="s">
        <v>32</v>
      </c>
      <c r="H21" s="15" t="str">
        <f t="shared" si="2"/>
        <v/>
      </c>
      <c r="I21" s="15" t="str">
        <f>IF(H21="","",SUM(H$14:H21))</f>
        <v/>
      </c>
      <c r="J21" s="15" t="str">
        <f t="shared" si="0"/>
        <v/>
      </c>
      <c r="K21" s="16" t="str">
        <f t="shared" si="1"/>
        <v/>
      </c>
      <c r="L21" s="6"/>
      <c r="M21" s="6"/>
      <c r="N21" s="28"/>
    </row>
    <row r="22" spans="1:14" ht="15" customHeight="1" x14ac:dyDescent="0.25">
      <c r="A22" s="28"/>
      <c r="B22" s="18" t="s">
        <v>40</v>
      </c>
      <c r="C22" s="4"/>
      <c r="D22" s="4"/>
      <c r="E22" s="4"/>
      <c r="F22" s="4"/>
      <c r="G22" s="18" t="s">
        <v>32</v>
      </c>
      <c r="H22" s="15" t="str">
        <f t="shared" si="2"/>
        <v/>
      </c>
      <c r="I22" s="15" t="str">
        <f>IF(H22="","",SUM(H$14:H22))</f>
        <v/>
      </c>
      <c r="J22" s="15" t="str">
        <f t="shared" si="0"/>
        <v/>
      </c>
      <c r="K22" s="16" t="str">
        <f t="shared" ref="K22" si="3">IF(J22="","",100-J22)</f>
        <v/>
      </c>
      <c r="L22" s="6"/>
      <c r="M22" s="6"/>
      <c r="N22" s="28"/>
    </row>
    <row r="23" spans="1:14" ht="15" customHeight="1" x14ac:dyDescent="0.25">
      <c r="A23" s="28"/>
      <c r="B23" s="18" t="s">
        <v>41</v>
      </c>
      <c r="C23" s="4"/>
      <c r="D23" s="4"/>
      <c r="E23" s="4"/>
      <c r="F23" s="4"/>
      <c r="G23" s="18" t="s">
        <v>32</v>
      </c>
      <c r="H23" s="15" t="str">
        <f t="shared" si="2"/>
        <v/>
      </c>
      <c r="I23" s="15" t="str">
        <f>IF(H23="","",SUM(H$14:H23))</f>
        <v/>
      </c>
      <c r="J23" s="15" t="str">
        <f t="shared" si="0"/>
        <v/>
      </c>
      <c r="K23" s="16" t="str">
        <f>IF(J23="","",100-J23)</f>
        <v/>
      </c>
      <c r="L23" s="6"/>
      <c r="M23" s="6"/>
      <c r="N23" s="28"/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8"/>
    </row>
    <row r="25" spans="1:14" x14ac:dyDescent="0.2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8"/>
    </row>
    <row r="26" spans="1:14" ht="15" customHeight="1" x14ac:dyDescent="0.25">
      <c r="A26" s="28"/>
      <c r="B26" s="29" t="s">
        <v>42</v>
      </c>
      <c r="C26" s="15" t="str">
        <f>IF(C23="","",SUM(C14:C23))</f>
        <v/>
      </c>
      <c r="D26" s="15" t="str">
        <f>IF(D23="","",SUM(D14:D23))</f>
        <v/>
      </c>
      <c r="E26" s="15" t="str">
        <f>IF(E23="","",SUM(E14:E23))</f>
        <v/>
      </c>
      <c r="F26" s="15" t="str">
        <f>IF(F23="","",SUM(F14:F23))</f>
        <v/>
      </c>
      <c r="G26" s="29" t="s">
        <v>32</v>
      </c>
      <c r="H26" s="15" t="str">
        <f>IF(C26="","",SUM(C26:F26))</f>
        <v/>
      </c>
      <c r="I26" s="52" t="s">
        <v>43</v>
      </c>
      <c r="J26" s="53" t="s">
        <v>44</v>
      </c>
      <c r="K26" s="17" t="str">
        <f>IF(H26="","",H26/H28)</f>
        <v/>
      </c>
      <c r="L26" s="52" t="s">
        <v>45</v>
      </c>
      <c r="M26" s="29"/>
      <c r="N26" s="28"/>
    </row>
    <row r="27" spans="1:14" ht="15" customHeight="1" x14ac:dyDescent="0.25">
      <c r="A27" s="28"/>
      <c r="B27" s="49" t="s">
        <v>46</v>
      </c>
      <c r="C27" s="4"/>
      <c r="D27" s="4"/>
      <c r="E27" s="4"/>
      <c r="F27" s="4"/>
      <c r="G27" s="29" t="s">
        <v>32</v>
      </c>
      <c r="H27" s="15" t="str">
        <f>IF(C27="","",SUM(C27:F27))</f>
        <v/>
      </c>
      <c r="I27" s="52" t="s">
        <v>47</v>
      </c>
      <c r="J27" s="53" t="s">
        <v>48</v>
      </c>
      <c r="K27" s="17" t="str">
        <f>IF(H27="","",H27/H28)</f>
        <v/>
      </c>
      <c r="L27" s="52" t="s">
        <v>49</v>
      </c>
      <c r="M27" s="29"/>
      <c r="N27" s="28"/>
    </row>
    <row r="28" spans="1:14" ht="15" customHeight="1" x14ac:dyDescent="0.25">
      <c r="A28" s="28"/>
      <c r="B28" s="29" t="s">
        <v>50</v>
      </c>
      <c r="C28" s="15" t="str">
        <f>IF(C26="","",SUM(C26:C27))</f>
        <v/>
      </c>
      <c r="D28" s="15" t="str">
        <f>IF(D26="","",SUM(D26:D27))</f>
        <v/>
      </c>
      <c r="E28" s="15" t="str">
        <f>IF(E26="","",SUM(E26:E27))</f>
        <v/>
      </c>
      <c r="F28" s="15" t="str">
        <f>IF(F26="","",SUM(F26:F27))</f>
        <v/>
      </c>
      <c r="G28" s="29" t="s">
        <v>32</v>
      </c>
      <c r="H28" s="15" t="str">
        <f>IF(C28="","",SUM(C28:F28))</f>
        <v/>
      </c>
      <c r="I28" s="52" t="s">
        <v>51</v>
      </c>
      <c r="J28" s="29"/>
      <c r="K28" s="29"/>
      <c r="L28" s="29"/>
      <c r="M28" s="29"/>
      <c r="N28" s="28"/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8"/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8"/>
    </row>
    <row r="31" spans="1:14" x14ac:dyDescent="0.25">
      <c r="A31" s="28"/>
      <c r="B31" s="29"/>
      <c r="C31" s="29"/>
      <c r="D31" s="29"/>
      <c r="E31" s="29"/>
      <c r="F31" s="29"/>
      <c r="G31" s="29" t="s">
        <v>52</v>
      </c>
      <c r="H31" s="29"/>
      <c r="I31" s="29"/>
      <c r="J31" s="29"/>
      <c r="K31" s="29"/>
      <c r="L31" s="29"/>
      <c r="M31" s="29"/>
      <c r="N31" s="28"/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8"/>
    </row>
    <row r="33" spans="1:22" x14ac:dyDescent="0.25">
      <c r="A33" s="28"/>
      <c r="B33" s="36"/>
      <c r="C33" s="36" t="s">
        <v>12</v>
      </c>
      <c r="D33" s="36"/>
      <c r="E33" s="36"/>
      <c r="F33" s="36"/>
      <c r="G33" s="36"/>
      <c r="H33" s="36" t="s">
        <v>53</v>
      </c>
      <c r="I33" s="36"/>
      <c r="J33" s="36" t="s">
        <v>54</v>
      </c>
      <c r="K33" s="36"/>
      <c r="L33" s="37"/>
      <c r="M33" s="38"/>
      <c r="N33" s="28"/>
      <c r="Q33" s="27"/>
      <c r="R33" s="27"/>
      <c r="S33" s="27"/>
      <c r="T33" s="27"/>
      <c r="U33" s="27"/>
      <c r="V33" s="27"/>
    </row>
    <row r="34" spans="1:22" x14ac:dyDescent="0.25">
      <c r="A34" s="28"/>
      <c r="B34" s="39" t="s">
        <v>14</v>
      </c>
      <c r="C34" s="39" t="s">
        <v>55</v>
      </c>
      <c r="D34" s="39" t="s">
        <v>53</v>
      </c>
      <c r="E34" s="39" t="s">
        <v>18</v>
      </c>
      <c r="F34" s="40" t="s">
        <v>56</v>
      </c>
      <c r="G34" s="39"/>
      <c r="H34" s="39" t="s">
        <v>57</v>
      </c>
      <c r="I34" s="40" t="s">
        <v>17</v>
      </c>
      <c r="J34" s="39" t="s">
        <v>58</v>
      </c>
      <c r="K34" s="39" t="s">
        <v>18</v>
      </c>
      <c r="L34" s="41" t="s">
        <v>19</v>
      </c>
      <c r="M34" s="39" t="s">
        <v>20</v>
      </c>
      <c r="N34" s="28"/>
      <c r="Q34" s="27"/>
      <c r="R34" s="27"/>
      <c r="S34" s="27"/>
      <c r="T34" s="27"/>
      <c r="U34" s="27"/>
      <c r="V34" s="27"/>
    </row>
    <row r="35" spans="1:22" ht="26.4" x14ac:dyDescent="0.25">
      <c r="A35" s="28"/>
      <c r="B35" s="43" t="s">
        <v>21</v>
      </c>
      <c r="C35" s="54" t="s">
        <v>59</v>
      </c>
      <c r="D35" s="44" t="s">
        <v>60</v>
      </c>
      <c r="E35" s="45" t="s">
        <v>61</v>
      </c>
      <c r="F35" s="45" t="s">
        <v>62</v>
      </c>
      <c r="G35" s="43"/>
      <c r="H35" s="45" t="s">
        <v>63</v>
      </c>
      <c r="I35" s="45" t="s">
        <v>64</v>
      </c>
      <c r="J35" s="45" t="s">
        <v>65</v>
      </c>
      <c r="K35" s="44" t="s">
        <v>66</v>
      </c>
      <c r="L35" s="48" t="s">
        <v>30</v>
      </c>
      <c r="M35" s="43"/>
      <c r="N35" s="28"/>
      <c r="Q35" s="27"/>
      <c r="R35" s="27"/>
      <c r="S35" s="27"/>
      <c r="T35" s="27"/>
      <c r="U35" s="27"/>
      <c r="V35" s="27"/>
    </row>
    <row r="36" spans="1:22" ht="15" customHeight="1" x14ac:dyDescent="0.25">
      <c r="A36" s="28"/>
      <c r="B36" s="18" t="s">
        <v>67</v>
      </c>
      <c r="C36" s="6"/>
      <c r="D36" s="15" t="str">
        <f>IF(C36="","",C36/C$45*100)</f>
        <v/>
      </c>
      <c r="E36" s="17" t="str">
        <f t="shared" ref="E36:E41" si="4">$K$27</f>
        <v/>
      </c>
      <c r="F36" s="15" t="str">
        <f>IF(D36="","",E36*D36)</f>
        <v/>
      </c>
      <c r="G36" s="15"/>
      <c r="H36" s="15" t="str">
        <f>IF(F36="","",$H$28*F36/100)</f>
        <v/>
      </c>
      <c r="I36" s="15" t="str">
        <f>IF(H36="",$H$26,H36+$H$26)</f>
        <v/>
      </c>
      <c r="J36" s="15" t="str">
        <f>IF(I36="","",I36/$H$28*100)</f>
        <v/>
      </c>
      <c r="K36" s="16" t="str">
        <f>IF(J36="","",100-J36)</f>
        <v/>
      </c>
      <c r="L36" s="7"/>
      <c r="M36" s="7"/>
      <c r="N36" s="28"/>
      <c r="Q36" s="27"/>
      <c r="R36" s="27"/>
      <c r="S36" s="27"/>
      <c r="T36" s="27"/>
      <c r="U36" s="27"/>
      <c r="V36" s="27"/>
    </row>
    <row r="37" spans="1:22" ht="15" customHeight="1" x14ac:dyDescent="0.25">
      <c r="A37" s="28"/>
      <c r="B37" s="18" t="s">
        <v>68</v>
      </c>
      <c r="C37" s="6"/>
      <c r="D37" s="15" t="str">
        <f>IF(C37="","",C37/C$45*100)</f>
        <v/>
      </c>
      <c r="E37" s="17" t="str">
        <f>$K$27</f>
        <v/>
      </c>
      <c r="F37" s="15" t="str">
        <f>IF(D37="","",E37*D37)</f>
        <v/>
      </c>
      <c r="G37" s="15"/>
      <c r="H37" s="15" t="str">
        <f>IF(F37="","",$H$28*F37/100)</f>
        <v/>
      </c>
      <c r="I37" s="15" t="str">
        <f>IF(H37="",I36,H37+I36)</f>
        <v/>
      </c>
      <c r="J37" s="15" t="str">
        <f>IF(I37="","",I37/$H$28*100)</f>
        <v/>
      </c>
      <c r="K37" s="16" t="str">
        <f>IF(J37="","",100-J37)</f>
        <v/>
      </c>
      <c r="L37" s="6"/>
      <c r="M37" s="6"/>
      <c r="N37" s="28"/>
      <c r="Q37" s="27"/>
      <c r="R37" s="27"/>
      <c r="S37" s="27"/>
      <c r="T37" s="27"/>
      <c r="U37" s="27"/>
      <c r="V37" s="27"/>
    </row>
    <row r="38" spans="1:22" ht="15" customHeight="1" x14ac:dyDescent="0.25">
      <c r="A38" s="28"/>
      <c r="B38" s="18" t="s">
        <v>69</v>
      </c>
      <c r="C38" s="6"/>
      <c r="D38" s="15" t="str">
        <f t="shared" ref="D38:D42" si="5">IF(C38="","",C38/C$45*100)</f>
        <v/>
      </c>
      <c r="E38" s="17" t="str">
        <f t="shared" si="4"/>
        <v/>
      </c>
      <c r="F38" s="15" t="str">
        <f t="shared" ref="F38:F40" si="6">IF(D38="","",E38*D38)</f>
        <v/>
      </c>
      <c r="G38" s="15"/>
      <c r="H38" s="15" t="str">
        <f>IF(F38="","",$H$28*F38/100)</f>
        <v/>
      </c>
      <c r="I38" s="15" t="str">
        <f>IF(H38="",I37,H38+I37)</f>
        <v/>
      </c>
      <c r="J38" s="15" t="str">
        <f>IF(I38="","",I38/$H$28*100)</f>
        <v/>
      </c>
      <c r="K38" s="16" t="str">
        <f>IF(J38="","",100-J38)</f>
        <v/>
      </c>
      <c r="L38" s="6"/>
      <c r="M38" s="6"/>
      <c r="N38" s="28"/>
    </row>
    <row r="39" spans="1:22" ht="15" customHeight="1" x14ac:dyDescent="0.25">
      <c r="A39" s="28"/>
      <c r="B39" s="18" t="s">
        <v>70</v>
      </c>
      <c r="C39" s="6"/>
      <c r="D39" s="15" t="str">
        <f>IF(C39="","",C39/C$45*100)</f>
        <v/>
      </c>
      <c r="E39" s="17" t="str">
        <f t="shared" si="4"/>
        <v/>
      </c>
      <c r="F39" s="15" t="str">
        <f t="shared" si="6"/>
        <v/>
      </c>
      <c r="G39" s="15"/>
      <c r="H39" s="15" t="str">
        <f t="shared" ref="H38:H40" si="7">IF(F39="","",$H$28*F39/100)</f>
        <v/>
      </c>
      <c r="I39" s="15" t="str">
        <f>IF(H39="",I38,H39+I38)</f>
        <v/>
      </c>
      <c r="J39" s="15" t="str">
        <f>IF(I39="","",I39/$H$28*100)</f>
        <v/>
      </c>
      <c r="K39" s="16" t="str">
        <f>IF(J39="","",100-J39)</f>
        <v/>
      </c>
      <c r="L39" s="6"/>
      <c r="M39" s="6"/>
      <c r="N39" s="28"/>
    </row>
    <row r="40" spans="1:22" ht="15" customHeight="1" x14ac:dyDescent="0.25">
      <c r="A40" s="28"/>
      <c r="B40" s="18" t="s">
        <v>71</v>
      </c>
      <c r="C40" s="6"/>
      <c r="D40" s="15" t="str">
        <f t="shared" si="5"/>
        <v/>
      </c>
      <c r="E40" s="17" t="str">
        <f t="shared" si="4"/>
        <v/>
      </c>
      <c r="F40" s="15" t="str">
        <f t="shared" si="6"/>
        <v/>
      </c>
      <c r="G40" s="15"/>
      <c r="H40" s="15" t="str">
        <f>IF(F40="","",$H$28*F40/100)</f>
        <v/>
      </c>
      <c r="I40" s="15" t="str">
        <f>IF(H40="",I39,H40+I39)</f>
        <v/>
      </c>
      <c r="J40" s="15" t="str">
        <f>IF(I40="","",I40/$H$28*100)</f>
        <v/>
      </c>
      <c r="K40" s="15" t="str">
        <f>IF(J40="","",100-J40)</f>
        <v/>
      </c>
      <c r="L40" s="5"/>
      <c r="M40" s="6"/>
      <c r="N40" s="28"/>
    </row>
    <row r="41" spans="1:22" ht="15" customHeight="1" x14ac:dyDescent="0.25">
      <c r="A41" s="28"/>
      <c r="B41" s="18" t="s">
        <v>72</v>
      </c>
      <c r="C41" s="6"/>
      <c r="D41" s="15" t="str">
        <f t="shared" si="5"/>
        <v/>
      </c>
      <c r="E41" s="17" t="str">
        <f t="shared" si="4"/>
        <v/>
      </c>
      <c r="F41" s="15" t="str">
        <f>IF(D41="","",E41*D41)</f>
        <v/>
      </c>
      <c r="G41" s="15"/>
      <c r="H41" s="15" t="str">
        <f>IF(F41="","",$H$28*F41/100)</f>
        <v/>
      </c>
      <c r="I41" s="15" t="str">
        <f>IF(H41="",I40,H41+I40)</f>
        <v/>
      </c>
      <c r="J41" s="15" t="str">
        <f t="shared" ref="J37:J41" si="8">IF(I41="","",I41/$H$28*100)</f>
        <v/>
      </c>
      <c r="K41" s="55"/>
      <c r="L41" s="50"/>
      <c r="M41" s="50"/>
      <c r="N41" s="28"/>
    </row>
    <row r="42" spans="1:22" ht="15" customHeight="1" x14ac:dyDescent="0.25">
      <c r="A42" s="28"/>
      <c r="B42" s="18" t="s">
        <v>73</v>
      </c>
      <c r="C42" s="4"/>
      <c r="D42" s="15" t="str">
        <f t="shared" si="5"/>
        <v/>
      </c>
      <c r="E42" s="55"/>
      <c r="F42" s="55"/>
      <c r="G42" s="55"/>
      <c r="H42" s="55"/>
      <c r="I42" s="55"/>
      <c r="J42" s="55"/>
      <c r="K42" s="55"/>
      <c r="L42" s="50"/>
      <c r="M42" s="50"/>
      <c r="N42" s="28"/>
    </row>
    <row r="43" spans="1:22" ht="15" customHeight="1" x14ac:dyDescent="0.25">
      <c r="A43" s="28"/>
      <c r="B43" s="50"/>
      <c r="C43" s="18" t="s">
        <v>74</v>
      </c>
      <c r="D43" s="15" t="str">
        <f>IF(D42="","",SUM(D36:D42))</f>
        <v/>
      </c>
      <c r="E43" s="50"/>
      <c r="F43" s="50"/>
      <c r="G43" s="50"/>
      <c r="H43" s="50"/>
      <c r="I43" s="50"/>
      <c r="J43" s="50"/>
      <c r="K43" s="50"/>
      <c r="L43" s="50"/>
      <c r="M43" s="50"/>
      <c r="N43" s="28"/>
    </row>
    <row r="44" spans="1:22" x14ac:dyDescent="0.25">
      <c r="A44" s="28"/>
      <c r="B44" s="29"/>
      <c r="C44" s="29"/>
      <c r="D44" s="56">
        <v>5829</v>
      </c>
      <c r="E44" s="56">
        <f>D44-C44</f>
        <v>5829</v>
      </c>
      <c r="F44" s="29"/>
      <c r="G44" s="29"/>
      <c r="H44" s="29"/>
      <c r="I44" s="29"/>
      <c r="J44" s="29"/>
      <c r="K44" s="29"/>
      <c r="L44" s="29"/>
      <c r="M44" s="29"/>
      <c r="N44" s="28"/>
    </row>
    <row r="45" spans="1:22" ht="15" customHeight="1" x14ac:dyDescent="0.25">
      <c r="A45" s="28"/>
      <c r="B45" s="29" t="s">
        <v>75</v>
      </c>
      <c r="C45" s="15" t="str">
        <f>IF(C40="","",ROUND(SUM(C36:C42),0))</f>
        <v/>
      </c>
      <c r="D45" s="52" t="s">
        <v>76</v>
      </c>
      <c r="E45" s="29" t="s">
        <v>77</v>
      </c>
      <c r="F45" s="8"/>
      <c r="G45" s="9"/>
      <c r="H45" s="9"/>
      <c r="I45" s="9"/>
      <c r="J45" s="10"/>
      <c r="K45" s="9"/>
      <c r="L45" s="9"/>
      <c r="M45" s="9"/>
      <c r="N45" s="28"/>
    </row>
    <row r="46" spans="1:22" ht="15" customHeight="1" x14ac:dyDescent="0.25">
      <c r="A46" s="28"/>
      <c r="B46" s="29" t="s">
        <v>78</v>
      </c>
      <c r="C46" s="6"/>
      <c r="D46" s="52" t="s">
        <v>79</v>
      </c>
      <c r="E46" s="29"/>
      <c r="F46" s="8"/>
      <c r="G46" s="9"/>
      <c r="H46" s="9"/>
      <c r="I46" s="9"/>
      <c r="J46" s="9"/>
      <c r="K46" s="9"/>
      <c r="L46" s="9"/>
      <c r="M46" s="9"/>
      <c r="N46" s="28"/>
    </row>
    <row r="47" spans="1:22" ht="15" customHeight="1" x14ac:dyDescent="0.25">
      <c r="A47" s="28"/>
      <c r="B47" s="29" t="s">
        <v>73</v>
      </c>
      <c r="C47" s="18" t="str">
        <f>IF(C46="","",C45-C46)</f>
        <v/>
      </c>
      <c r="D47" s="52" t="s">
        <v>80</v>
      </c>
      <c r="E47" s="29"/>
      <c r="F47" s="11"/>
      <c r="G47" s="9"/>
      <c r="H47" s="9"/>
      <c r="I47" s="9"/>
      <c r="J47" s="9"/>
      <c r="K47" s="9"/>
      <c r="L47" s="9"/>
      <c r="M47" s="9"/>
      <c r="N47" s="28"/>
    </row>
    <row r="48" spans="1:22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8"/>
    </row>
    <row r="50" spans="2:13" x14ac:dyDescent="0.25">
      <c r="B50" s="14"/>
      <c r="J50" s="12" t="s">
        <v>81</v>
      </c>
      <c r="K50" s="20"/>
      <c r="L50" s="20"/>
      <c r="M50" s="20"/>
    </row>
  </sheetData>
  <sheetProtection algorithmName="SHA-512" hashValue="KqOrrYG6cOVRK8GvYUucn+4m11XQtBPzOaagVY+J1k1ZBUlvieEPIVVy5+yS79pbRumTDZnnXeTd6x+KhYvWTw==" saltValue="YKsCf3c/2iYIRDOBnanjOQ==" spinCount="100000" sheet="1" objects="1" scenarios="1"/>
  <mergeCells count="8">
    <mergeCell ref="K50:M50"/>
    <mergeCell ref="L2:M2"/>
    <mergeCell ref="B3:M3"/>
    <mergeCell ref="D5:F5"/>
    <mergeCell ref="D6:F6"/>
    <mergeCell ref="J6:K6"/>
    <mergeCell ref="J7:K7"/>
    <mergeCell ref="J5:K5"/>
  </mergeCells>
  <dataValidations disablePrompts="1" count="1">
    <dataValidation type="list" showInputMessage="1" showErrorMessage="1" sqref="M6" xr:uid="{DFC3DBA1-996A-4600-9B36-5BEC49C98060}">
      <formula1>$AA$5:$AA$8</formula1>
    </dataValidation>
  </dataValidations>
  <printOptions horizontalCentered="1" verticalCentered="1"/>
  <pageMargins left="0.25" right="0.25" top="0.25" bottom="0.25" header="0" footer="0"/>
  <pageSetup scale="80" orientation="landscape" horizontalDpi="360" r:id="rId1"/>
  <headerFooter alignWithMargins="0">
    <oddFooter>&amp;LREV 1 (January 2019)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7997AB-0959-400B-85AA-59AD86FAC36F}"/>
</file>

<file path=customXml/itemProps2.xml><?xml version="1.0" encoding="utf-8"?>
<ds:datastoreItem xmlns:ds="http://schemas.openxmlformats.org/officeDocument/2006/customXml" ds:itemID="{8F71FD75-E843-4E10-8AA2-21680C3E863B}"/>
</file>

<file path=customXml/itemProps3.xml><?xml version="1.0" encoding="utf-8"?>
<ds:datastoreItem xmlns:ds="http://schemas.openxmlformats.org/officeDocument/2006/customXml" ds:itemID="{CA2EDFB1-A21D-4EFA-83EE-9E26B87791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PGE - TTF 001</vt:lpstr>
      <vt:lpstr>'PGE - TTF 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Barry</dc:creator>
  <cp:lastModifiedBy>Max Barry</cp:lastModifiedBy>
  <dcterms:created xsi:type="dcterms:W3CDTF">2019-04-11T17:31:02Z</dcterms:created>
  <dcterms:modified xsi:type="dcterms:W3CDTF">2019-05-02T13:27:39Z</dcterms:modified>
</cp:coreProperties>
</file>